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常州市金坛区事业单位奖励性绩效工资总额审批表" sheetId="2" r:id="rId1"/>
    <sheet name="常州市金坛区教育系统事业单位工作人员增减花名册" sheetId="3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C3" authorId="0">
      <text>
        <r>
          <rPr>
            <sz val="9"/>
            <rFont val="宋体"/>
            <charset val="134"/>
          </rPr>
          <t>作者：据实填写</t>
        </r>
      </text>
    </comment>
    <comment ref="I3" authorId="0">
      <text>
        <r>
          <rPr>
            <b/>
            <sz val="9"/>
            <rFont val="宋体"/>
            <charset val="134"/>
          </rPr>
          <t>作者:依据《常州市金坛区教育系统事业单位工作人员减少花名册》年末平均人数的合计数填列</t>
        </r>
        <r>
          <rPr>
            <sz val="9"/>
            <rFont val="宋体"/>
            <charset val="134"/>
          </rPr>
          <t xml:space="preserve">
</t>
        </r>
      </text>
    </comment>
    <comment ref="I4" authorId="0">
      <text>
        <r>
          <rPr>
            <b/>
            <sz val="9"/>
            <rFont val="宋体"/>
            <charset val="134"/>
          </rPr>
          <t>作者:依据《常州市金坛区教育系统事业单位工作人员增加花名册》年末平均人数的合计数填列</t>
        </r>
        <r>
          <rPr>
            <sz val="9"/>
            <rFont val="宋体"/>
            <charset val="134"/>
          </rPr>
          <t xml:space="preserve">
</t>
        </r>
      </text>
    </comment>
    <comment ref="C5" authorId="0">
      <text>
        <r>
          <rPr>
            <sz val="9"/>
            <rFont val="宋体"/>
            <charset val="134"/>
          </rPr>
          <t xml:space="preserve">作者:
填写2021年12月工资表上人数(含民办人员）
</t>
        </r>
      </text>
    </comment>
    <comment ref="C6" authorId="0">
      <text>
        <r>
          <rPr>
            <sz val="9"/>
            <rFont val="宋体"/>
            <charset val="134"/>
          </rPr>
          <t xml:space="preserve">作者：不填
</t>
        </r>
      </text>
    </comment>
    <comment ref="C7" authorId="0">
      <text>
        <r>
          <rPr>
            <sz val="9"/>
            <rFont val="宋体"/>
            <charset val="134"/>
          </rPr>
          <t xml:space="preserve">作者:
2021年12月工资表中的岗位津贴合计数*12
</t>
        </r>
      </text>
    </comment>
    <comment ref="C8" authorId="0">
      <text>
        <r>
          <rPr>
            <sz val="9"/>
            <rFont val="宋体"/>
            <charset val="134"/>
          </rPr>
          <t xml:space="preserve">作者：
2021年12月工资表中的生活补贴合计数*12
</t>
        </r>
      </text>
    </comment>
    <comment ref="C9" authorId="0">
      <text>
        <r>
          <rPr>
            <sz val="9"/>
            <rFont val="宋体"/>
            <charset val="134"/>
          </rPr>
          <t xml:space="preserve">作者：不填
</t>
        </r>
      </text>
    </comment>
    <comment ref="I9" authorId="0">
      <text>
        <r>
          <rPr>
            <b/>
            <sz val="9"/>
            <rFont val="宋体"/>
            <charset val="134"/>
          </rPr>
          <t>作者：依据《常州市金坛区教育系统事业单位工作人员减少花名册》表里“增加绩效总额”合计填列</t>
        </r>
        <r>
          <rPr>
            <sz val="9"/>
            <rFont val="宋体"/>
            <charset val="134"/>
          </rPr>
          <t xml:space="preserve">
</t>
        </r>
      </text>
    </comment>
    <comment ref="C10" authorId="0">
      <text>
        <r>
          <rPr>
            <sz val="9"/>
            <rFont val="宋体"/>
            <charset val="134"/>
          </rPr>
          <t xml:space="preserve">作者：
不填
</t>
        </r>
      </text>
    </comment>
    <comment ref="I10" authorId="0">
      <text>
        <r>
          <rPr>
            <b/>
            <sz val="9"/>
            <rFont val="宋体"/>
            <charset val="134"/>
          </rPr>
          <t>作者:依据《常州市金坛区教育系统事业单位工作人员增加花名册》表里的“减少绩效总额”合计数填列</t>
        </r>
      </text>
    </comment>
    <comment ref="C11" authorId="0">
      <text>
        <r>
          <rPr>
            <sz val="9"/>
            <rFont val="宋体"/>
            <charset val="134"/>
          </rPr>
          <t>作者：不填</t>
        </r>
      </text>
    </comment>
    <comment ref="C12" authorId="0">
      <text>
        <r>
          <rPr>
            <sz val="9"/>
            <rFont val="宋体"/>
            <charset val="134"/>
          </rPr>
          <t>作者：不填</t>
        </r>
      </text>
    </comment>
    <comment ref="C13" authorId="0">
      <text>
        <r>
          <rPr>
            <sz val="9"/>
            <rFont val="宋体"/>
            <charset val="134"/>
          </rPr>
          <t xml:space="preserve">作者：
2020年12月工资表中：试用期工资+岗位工资+薪级工资三块之和
</t>
        </r>
      </text>
    </comment>
    <comment ref="C14" authorId="0">
      <text>
        <r>
          <rPr>
            <sz val="9"/>
            <rFont val="宋体"/>
            <charset val="134"/>
          </rPr>
          <t>作者：
不填</t>
        </r>
      </text>
    </comment>
    <comment ref="C15" authorId="0">
      <text>
        <r>
          <rPr>
            <sz val="9"/>
            <rFont val="宋体"/>
            <charset val="134"/>
          </rPr>
          <t xml:space="preserve">作者：
不填
</t>
        </r>
      </text>
    </comment>
    <comment ref="C16" authorId="0">
      <text>
        <r>
          <rPr>
            <sz val="9"/>
            <rFont val="宋体"/>
            <charset val="134"/>
          </rPr>
          <t xml:space="preserve">作者：不填
</t>
        </r>
      </text>
    </comment>
    <comment ref="C17" authorId="0">
      <text>
        <r>
          <rPr>
            <sz val="9"/>
            <rFont val="宋体"/>
            <charset val="134"/>
          </rPr>
          <t xml:space="preserve">作者：不填
</t>
        </r>
      </text>
    </comment>
    <comment ref="C18" authorId="0">
      <text>
        <r>
          <rPr>
            <sz val="9"/>
            <rFont val="宋体"/>
            <charset val="134"/>
          </rPr>
          <t>作者：
不填</t>
        </r>
      </text>
    </comment>
  </commentList>
</comments>
</file>

<file path=xl/sharedStrings.xml><?xml version="1.0" encoding="utf-8"?>
<sst xmlns="http://schemas.openxmlformats.org/spreadsheetml/2006/main" count="96" uniqueCount="73">
  <si>
    <t>常州市金坛区事业单位奖励性绩效工资总额审批表</t>
  </si>
  <si>
    <t>“平均人数”取数表（无需打印仅为左边表格取数用）</t>
  </si>
  <si>
    <t>填表人：                 联系电话：</t>
  </si>
  <si>
    <t>单位性质（全额、差额、自收自支）</t>
  </si>
  <si>
    <r>
      <rPr>
        <sz val="10.5"/>
        <color theme="1"/>
        <rFont val="Times New Roman"/>
        <charset val="134"/>
      </rPr>
      <t>2021</t>
    </r>
    <r>
      <rPr>
        <sz val="10.5"/>
        <color theme="1"/>
        <rFont val="宋体"/>
        <charset val="134"/>
      </rPr>
      <t>年度减少平均人数</t>
    </r>
  </si>
  <si>
    <t>人数</t>
  </si>
  <si>
    <r>
      <rPr>
        <sz val="10.5"/>
        <color theme="1"/>
        <rFont val="Calibri"/>
        <charset val="134"/>
      </rPr>
      <t>2021</t>
    </r>
    <r>
      <rPr>
        <sz val="10.5"/>
        <color theme="1"/>
        <rFont val="宋体"/>
        <charset val="134"/>
      </rPr>
      <t>年底</t>
    </r>
  </si>
  <si>
    <r>
      <rPr>
        <sz val="10.5"/>
        <color theme="1"/>
        <rFont val="Times New Roman"/>
        <charset val="134"/>
      </rPr>
      <t>2021</t>
    </r>
    <r>
      <rPr>
        <sz val="10.5"/>
        <color theme="1"/>
        <rFont val="宋体"/>
        <charset val="134"/>
      </rPr>
      <t>年度增加平均人数</t>
    </r>
  </si>
  <si>
    <t>在编在册正式职工（人）</t>
  </si>
  <si>
    <t>平均人数（人）</t>
  </si>
  <si>
    <r>
      <rPr>
        <sz val="10.5"/>
        <color theme="1"/>
        <rFont val="Calibri"/>
        <charset val="134"/>
      </rPr>
      <t>1</t>
    </r>
    <r>
      <rPr>
        <sz val="10.5"/>
        <color theme="1"/>
        <rFont val="宋体"/>
        <charset val="134"/>
      </rPr>
      <t>—</t>
    </r>
    <r>
      <rPr>
        <sz val="10.5"/>
        <color theme="1"/>
        <rFont val="Calibri"/>
        <charset val="134"/>
      </rPr>
      <t>12</t>
    </r>
    <r>
      <rPr>
        <sz val="10.5"/>
        <color theme="1"/>
        <rFont val="宋体"/>
        <charset val="134"/>
      </rPr>
      <t>月全体职工岗位津贴总额（元）</t>
    </r>
  </si>
  <si>
    <r>
      <rPr>
        <sz val="10.5"/>
        <color theme="1"/>
        <rFont val="Calibri"/>
        <charset val="134"/>
      </rPr>
      <t>1—12</t>
    </r>
    <r>
      <rPr>
        <sz val="10.5"/>
        <color theme="1"/>
        <rFont val="宋体"/>
        <charset val="134"/>
      </rPr>
      <t>月全体职工生活补贴总额（元）</t>
    </r>
  </si>
  <si>
    <t>本表无需打印仅为左边表格取数用</t>
  </si>
  <si>
    <t>基础性绩效工资总额（元）</t>
  </si>
  <si>
    <r>
      <rPr>
        <sz val="10.5"/>
        <color theme="1"/>
        <rFont val="Times New Roman"/>
        <charset val="134"/>
      </rPr>
      <t>2021</t>
    </r>
    <r>
      <rPr>
        <sz val="10.5"/>
        <color theme="1"/>
        <rFont val="宋体"/>
        <charset val="134"/>
      </rPr>
      <t>年度减少人员应增加绩效工资总额</t>
    </r>
  </si>
  <si>
    <t>绩效工资总量（元）</t>
  </si>
  <si>
    <r>
      <rPr>
        <sz val="10.5"/>
        <color theme="1"/>
        <rFont val="Times New Roman"/>
        <charset val="134"/>
      </rPr>
      <t>2021</t>
    </r>
    <r>
      <rPr>
        <sz val="10.5"/>
        <color theme="1"/>
        <rFont val="宋体"/>
        <charset val="134"/>
      </rPr>
      <t>年度增加人员应减少绩效工资总额</t>
    </r>
  </si>
  <si>
    <t>增核比例（%）</t>
  </si>
  <si>
    <t>增核后绩效工资总量（元）</t>
  </si>
  <si>
    <r>
      <rPr>
        <sz val="10.5"/>
        <color theme="1"/>
        <rFont val="Calibri"/>
        <charset val="134"/>
      </rPr>
      <t>2020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12</t>
    </r>
    <r>
      <rPr>
        <sz val="10.5"/>
        <color theme="1"/>
        <rFont val="宋体"/>
        <charset val="134"/>
      </rPr>
      <t>月份全体职工基本工资总额（元）</t>
    </r>
  </si>
  <si>
    <t>奖励性绩效工资总额（元）</t>
  </si>
  <si>
    <r>
      <rPr>
        <sz val="10.5"/>
        <color theme="1"/>
        <rFont val="宋体"/>
        <charset val="134"/>
      </rPr>
      <t xml:space="preserve">主要领导 </t>
    </r>
    <r>
      <rPr>
        <sz val="10.5"/>
        <color theme="1"/>
        <rFont val="Calibri"/>
        <charset val="134"/>
      </rPr>
      <t xml:space="preserve">      </t>
    </r>
    <r>
      <rPr>
        <sz val="10.5"/>
        <color theme="1"/>
        <rFont val="宋体"/>
        <charset val="134"/>
      </rPr>
      <t xml:space="preserve">奖励性 </t>
    </r>
    <r>
      <rPr>
        <sz val="10.5"/>
        <color theme="1"/>
        <rFont val="Calibri"/>
        <charset val="134"/>
      </rPr>
      <t xml:space="preserve">    </t>
    </r>
    <r>
      <rPr>
        <sz val="10.5"/>
        <color theme="1"/>
        <rFont val="宋体"/>
        <charset val="134"/>
      </rPr>
      <t>绩效工资</t>
    </r>
  </si>
  <si>
    <t>单位奖励性绩效工资平均水平（元）</t>
  </si>
  <si>
    <t>主要领导人数及分配比例</t>
  </si>
  <si>
    <r>
      <rPr>
        <sz val="10.5"/>
        <color theme="1"/>
        <rFont val="宋体"/>
        <charset val="134"/>
      </rPr>
      <t xml:space="preserve">人 </t>
    </r>
    <r>
      <rPr>
        <sz val="10.5"/>
        <color theme="1"/>
        <rFont val="Calibri"/>
        <charset val="134"/>
      </rPr>
      <t xml:space="preserve">                           %</t>
    </r>
  </si>
  <si>
    <t>扣减主要领导奖励性绩效工资总额</t>
  </si>
  <si>
    <t>元</t>
  </si>
  <si>
    <t>单位实际可分配奖励性绩效工资总额（元）</t>
  </si>
  <si>
    <t>单位    意见</t>
  </si>
  <si>
    <t>单位领导签字：</t>
  </si>
  <si>
    <r>
      <rPr>
        <sz val="10.5"/>
        <color theme="1"/>
        <rFont val="宋体"/>
        <charset val="134"/>
      </rPr>
      <t xml:space="preserve">主管 </t>
    </r>
    <r>
      <rPr>
        <sz val="10.5"/>
        <color theme="1"/>
        <rFont val="Calibri"/>
        <charset val="134"/>
      </rPr>
      <t xml:space="preserve">                 </t>
    </r>
    <r>
      <rPr>
        <sz val="10.5"/>
        <color theme="1"/>
        <rFont val="宋体"/>
        <charset val="134"/>
      </rPr>
      <t xml:space="preserve">部门 </t>
    </r>
    <r>
      <rPr>
        <sz val="10.5"/>
        <color theme="1"/>
        <rFont val="Calibri"/>
        <charset val="134"/>
      </rPr>
      <t xml:space="preserve">                 </t>
    </r>
    <r>
      <rPr>
        <sz val="10.5"/>
        <color theme="1"/>
        <rFont val="宋体"/>
        <charset val="134"/>
      </rPr>
      <t>意见</t>
    </r>
  </si>
  <si>
    <r>
      <rPr>
        <sz val="10.5"/>
        <color theme="1"/>
        <rFont val="Calibri"/>
        <charset val="134"/>
      </rPr>
      <t xml:space="preserve">             </t>
    </r>
    <r>
      <rPr>
        <sz val="10.5"/>
        <color theme="1"/>
        <rFont val="宋体"/>
        <charset val="134"/>
      </rPr>
      <t xml:space="preserve">年 </t>
    </r>
    <r>
      <rPr>
        <sz val="10.5"/>
        <color theme="1"/>
        <rFont val="Calibri"/>
        <charset val="134"/>
      </rPr>
      <t xml:space="preserve">     </t>
    </r>
    <r>
      <rPr>
        <sz val="10.5"/>
        <color theme="1"/>
        <rFont val="宋体"/>
        <charset val="134"/>
      </rPr>
      <t xml:space="preserve">月   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>日</t>
    </r>
  </si>
  <si>
    <r>
      <rPr>
        <sz val="10.5"/>
        <color theme="1"/>
        <rFont val="宋体"/>
        <charset val="134"/>
      </rPr>
      <t xml:space="preserve">年   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 xml:space="preserve">月   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>日</t>
    </r>
  </si>
  <si>
    <r>
      <rPr>
        <sz val="10.5"/>
        <color theme="1"/>
        <rFont val="宋体"/>
        <charset val="134"/>
      </rPr>
      <t>人社</t>
    </r>
    <r>
      <rPr>
        <sz val="10.5"/>
        <color theme="1"/>
        <rFont val="Calibri"/>
        <charset val="134"/>
      </rPr>
      <t xml:space="preserve">         </t>
    </r>
    <r>
      <rPr>
        <sz val="10.5"/>
        <color theme="1"/>
        <rFont val="宋体"/>
        <charset val="134"/>
      </rPr>
      <t xml:space="preserve">部门 </t>
    </r>
    <r>
      <rPr>
        <sz val="10.5"/>
        <color theme="1"/>
        <rFont val="Calibri"/>
        <charset val="134"/>
      </rPr>
      <t xml:space="preserve">        </t>
    </r>
    <r>
      <rPr>
        <sz val="10.5"/>
        <color theme="1"/>
        <rFont val="宋体"/>
        <charset val="134"/>
      </rPr>
      <t>意见</t>
    </r>
  </si>
  <si>
    <r>
      <rPr>
        <sz val="10.5"/>
        <color theme="1"/>
        <rFont val="宋体"/>
        <charset val="134"/>
      </rPr>
      <t>核准该单位</t>
    </r>
    <r>
      <rPr>
        <sz val="10.5"/>
        <color theme="1"/>
        <rFont val="Calibri"/>
        <charset val="134"/>
      </rPr>
      <t>2021</t>
    </r>
    <r>
      <rPr>
        <sz val="10.5"/>
        <color theme="1"/>
        <rFont val="宋体"/>
        <charset val="134"/>
      </rPr>
      <t>年奖励性绩效工资总额为</t>
    </r>
    <r>
      <rPr>
        <u/>
        <sz val="10.5"/>
        <color theme="1"/>
        <rFont val="宋体"/>
        <charset val="134"/>
      </rPr>
      <t xml:space="preserve">                </t>
    </r>
    <r>
      <rPr>
        <sz val="10.5"/>
        <color theme="1"/>
        <rFont val="宋体"/>
        <charset val="134"/>
      </rPr>
      <t>元。</t>
    </r>
  </si>
  <si>
    <r>
      <rPr>
        <sz val="10.5"/>
        <color theme="1"/>
        <rFont val="宋体"/>
        <charset val="134"/>
      </rPr>
      <t xml:space="preserve">年     </t>
    </r>
    <r>
      <rPr>
        <sz val="10.5"/>
        <color theme="1"/>
        <rFont val="Calibri"/>
        <charset val="134"/>
      </rPr>
      <t xml:space="preserve">   </t>
    </r>
    <r>
      <rPr>
        <sz val="10.5"/>
        <color theme="1"/>
        <rFont val="宋体"/>
        <charset val="134"/>
      </rPr>
      <t xml:space="preserve">月 </t>
    </r>
    <r>
      <rPr>
        <sz val="10.5"/>
        <color theme="1"/>
        <rFont val="Calibri"/>
        <charset val="134"/>
      </rPr>
      <t xml:space="preserve">         </t>
    </r>
    <r>
      <rPr>
        <sz val="10.5"/>
        <color theme="1"/>
        <rFont val="宋体"/>
        <charset val="134"/>
      </rPr>
      <t>日</t>
    </r>
  </si>
  <si>
    <t>说明：奖励性绩效工资总额=基础性绩效工资总额÷70%×30%+ 2020年度12月份全体职工基本工资。本校奖励性绩效工资年人均水平为：2021年度奖励性绩效工资总额/2021年底平均人数；此表一式四份，单位、主管部门、人社局、财政部门各一份。</t>
  </si>
  <si>
    <t>常州市金坛区教育系统事业单位工作人员减少花名册</t>
  </si>
  <si>
    <t>填报单位：                        主管部门：                   单位性质：                  资金渠道：</t>
  </si>
  <si>
    <t>序号</t>
  </si>
  <si>
    <t>姓名</t>
  </si>
  <si>
    <t>社会保障号码         （身份证号码）</t>
  </si>
  <si>
    <t>性别</t>
  </si>
  <si>
    <t>出生年月</t>
  </si>
  <si>
    <t>参加工作时间</t>
  </si>
  <si>
    <t>职务或 职称</t>
  </si>
  <si>
    <t>工资收入情况</t>
  </si>
  <si>
    <t>全年绩效总额</t>
  </si>
  <si>
    <t>增加绩效总额</t>
  </si>
  <si>
    <t>变动情况</t>
  </si>
  <si>
    <t>在本单位工作实际月数</t>
  </si>
  <si>
    <t>年末平均人数</t>
  </si>
  <si>
    <t>备注</t>
  </si>
  <si>
    <t>合计</t>
  </si>
  <si>
    <t>岗位工资</t>
  </si>
  <si>
    <t>薪级工资</t>
  </si>
  <si>
    <t>生活补贴</t>
  </si>
  <si>
    <t>职岗津贴</t>
  </si>
  <si>
    <t>变动时间</t>
  </si>
  <si>
    <t>变动原因</t>
  </si>
  <si>
    <t>事例1</t>
  </si>
  <si>
    <t>辞职</t>
  </si>
  <si>
    <t>2021.06停发工资</t>
  </si>
  <si>
    <t>事例2</t>
  </si>
  <si>
    <t>退休</t>
  </si>
  <si>
    <t>2021.12执行退休工资</t>
  </si>
  <si>
    <t>合 计</t>
  </si>
  <si>
    <t>填表人：                              联系电话：                                   填报日期：     年   月   日</t>
  </si>
  <si>
    <t>常州市金坛区教育系统事业单位工作人员增加花名册</t>
  </si>
  <si>
    <t>填报单位：                        主管部门：                   单位性质：                    资金渠道：</t>
  </si>
  <si>
    <t>减少绩效总额</t>
  </si>
  <si>
    <t>调进</t>
  </si>
  <si>
    <t>2021.09起薪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</si>
</sst>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Calibri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</font>
    <font>
      <sz val="10"/>
      <color theme="1"/>
      <name val="Calibri"/>
      <charset val="134"/>
    </font>
    <font>
      <sz val="11"/>
      <color theme="1"/>
      <name val="Calibri"/>
      <charset val="134"/>
    </font>
    <font>
      <sz val="14"/>
      <color theme="1"/>
      <name val="Calibri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Calibri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.5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34" fillId="16" borderId="2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wrapText="1"/>
    </xf>
    <xf numFmtId="0" fontId="17" fillId="0" borderId="7" xfId="0" applyFont="1" applyBorder="1" applyAlignment="1">
      <alignment horizontal="right" wrapText="1"/>
    </xf>
    <xf numFmtId="0" fontId="15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right" wrapText="1"/>
    </xf>
    <xf numFmtId="0" fontId="17" fillId="0" borderId="10" xfId="0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17" fillId="0" borderId="11" xfId="0" applyFont="1" applyBorder="1" applyAlignment="1">
      <alignment horizontal="right" wrapText="1"/>
    </xf>
    <xf numFmtId="0" fontId="17" fillId="0" borderId="12" xfId="0" applyFont="1" applyBorder="1" applyAlignment="1">
      <alignment horizontal="right" wrapText="1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right" vertical="top" wrapText="1"/>
    </xf>
    <xf numFmtId="0" fontId="15" fillId="0" borderId="12" xfId="0" applyFon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8" workbookViewId="0">
      <selection activeCell="A2" sqref="A2:E2"/>
    </sheetView>
  </sheetViews>
  <sheetFormatPr defaultColWidth="9" defaultRowHeight="13.5"/>
  <cols>
    <col min="2" max="2" width="36.625" customWidth="1"/>
    <col min="5" max="5" width="19.25" customWidth="1"/>
    <col min="7" max="7" width="9" hidden="1" customWidth="1"/>
    <col min="8" max="8" width="23.125" hidden="1" customWidth="1"/>
    <col min="9" max="9" width="22.125" hidden="1" customWidth="1"/>
    <col min="10" max="11" width="9" hidden="1" customWidth="1"/>
  </cols>
  <sheetData>
    <row r="1" ht="32.1" customHeight="1" spans="1:14">
      <c r="A1" s="25" t="s">
        <v>0</v>
      </c>
      <c r="B1" s="25"/>
      <c r="C1" s="25"/>
      <c r="D1" s="25"/>
      <c r="E1" s="25"/>
      <c r="F1" s="26"/>
      <c r="G1" s="27" t="s">
        <v>1</v>
      </c>
      <c r="H1" s="27"/>
      <c r="I1" s="27"/>
      <c r="J1" s="27"/>
      <c r="K1" s="63"/>
      <c r="L1" s="63"/>
      <c r="M1" s="63"/>
      <c r="N1" s="63"/>
    </row>
    <row r="2" ht="21.95" customHeight="1" spans="1:6">
      <c r="A2" s="28" t="s">
        <v>2</v>
      </c>
      <c r="B2" s="28"/>
      <c r="C2" s="28"/>
      <c r="D2" s="28"/>
      <c r="E2" s="28"/>
      <c r="F2" s="29"/>
    </row>
    <row r="3" ht="30" customHeight="1" spans="1:10">
      <c r="A3" s="30" t="s">
        <v>3</v>
      </c>
      <c r="B3" s="30"/>
      <c r="C3" s="30"/>
      <c r="D3" s="30"/>
      <c r="E3" s="30"/>
      <c r="G3" s="31" t="s">
        <v>4</v>
      </c>
      <c r="H3" s="31"/>
      <c r="I3" s="31">
        <f>常州市金坛区教育系统事业单位工作人员增减花名册!R14</f>
        <v>1.34</v>
      </c>
      <c r="J3" s="31"/>
    </row>
    <row r="4" ht="30" customHeight="1" spans="1:10">
      <c r="A4" s="32" t="s">
        <v>5</v>
      </c>
      <c r="B4" s="32"/>
      <c r="C4" s="33" t="s">
        <v>6</v>
      </c>
      <c r="D4" s="33"/>
      <c r="E4" s="33"/>
      <c r="G4" s="31" t="s">
        <v>7</v>
      </c>
      <c r="H4" s="31"/>
      <c r="I4" s="31">
        <f>常州市金坛区教育系统事业单位工作人员增减花名册!R31</f>
        <v>0.67</v>
      </c>
      <c r="J4" s="31"/>
    </row>
    <row r="5" ht="30" customHeight="1" spans="1:5">
      <c r="A5" s="32" t="s">
        <v>8</v>
      </c>
      <c r="B5" s="32"/>
      <c r="C5" s="34"/>
      <c r="D5" s="34"/>
      <c r="E5" s="34"/>
    </row>
    <row r="6" ht="30" customHeight="1" spans="1:5">
      <c r="A6" s="32" t="s">
        <v>9</v>
      </c>
      <c r="B6" s="32"/>
      <c r="C6" s="34">
        <f>C5+I3-I4</f>
        <v>0.67</v>
      </c>
      <c r="D6" s="34"/>
      <c r="E6" s="34"/>
    </row>
    <row r="7" ht="30" customHeight="1" spans="1:5">
      <c r="A7" s="35" t="s">
        <v>10</v>
      </c>
      <c r="B7" s="35"/>
      <c r="C7" s="34"/>
      <c r="D7" s="34"/>
      <c r="E7" s="34"/>
    </row>
    <row r="8" ht="30" customHeight="1" spans="1:10">
      <c r="A8" s="35" t="s">
        <v>11</v>
      </c>
      <c r="B8" s="35"/>
      <c r="C8" s="34"/>
      <c r="D8" s="34"/>
      <c r="E8" s="34"/>
      <c r="G8" s="27" t="s">
        <v>12</v>
      </c>
      <c r="H8" s="27"/>
      <c r="I8" s="27"/>
      <c r="J8" s="27"/>
    </row>
    <row r="9" ht="30" customHeight="1" spans="1:10">
      <c r="A9" s="36" t="s">
        <v>13</v>
      </c>
      <c r="B9" s="36"/>
      <c r="C9" s="34">
        <f>C7+C8</f>
        <v>0</v>
      </c>
      <c r="D9" s="34"/>
      <c r="E9" s="34"/>
      <c r="G9" s="37" t="s">
        <v>14</v>
      </c>
      <c r="H9" s="38"/>
      <c r="I9" s="64">
        <f>常州市金坛区教育系统事业单位工作人员增减花名册!N14</f>
        <v>25302</v>
      </c>
      <c r="J9" s="64"/>
    </row>
    <row r="10" ht="30" customHeight="1" spans="1:10">
      <c r="A10" s="32" t="s">
        <v>15</v>
      </c>
      <c r="B10" s="32"/>
      <c r="C10" s="34">
        <f>ROUND(C9/70%,0)</f>
        <v>0</v>
      </c>
      <c r="D10" s="34"/>
      <c r="E10" s="34"/>
      <c r="G10" s="37" t="s">
        <v>16</v>
      </c>
      <c r="H10" s="38"/>
      <c r="I10" s="65">
        <f>常州市金坛区教育系统事业单位工作人员增减花名册!N31</f>
        <v>11143</v>
      </c>
      <c r="J10" s="66"/>
    </row>
    <row r="11" ht="30" customHeight="1" spans="1:5">
      <c r="A11" s="32" t="s">
        <v>17</v>
      </c>
      <c r="B11" s="32"/>
      <c r="C11" s="39"/>
      <c r="D11" s="39"/>
      <c r="E11" s="39"/>
    </row>
    <row r="12" ht="30" customHeight="1" spans="1:5">
      <c r="A12" s="32" t="s">
        <v>18</v>
      </c>
      <c r="B12" s="32"/>
      <c r="C12" s="39"/>
      <c r="D12" s="39"/>
      <c r="E12" s="39"/>
    </row>
    <row r="13" ht="30" customHeight="1" spans="1:5">
      <c r="A13" s="35" t="s">
        <v>19</v>
      </c>
      <c r="B13" s="35"/>
      <c r="C13" s="34"/>
      <c r="D13" s="34"/>
      <c r="E13" s="34"/>
    </row>
    <row r="14" ht="30" customHeight="1" spans="1:5">
      <c r="A14" s="32" t="s">
        <v>20</v>
      </c>
      <c r="B14" s="32"/>
      <c r="C14" s="34">
        <f>ROUND(C10*30%+C13+I9-I10,0)</f>
        <v>14159</v>
      </c>
      <c r="D14" s="34"/>
      <c r="E14" s="34"/>
    </row>
    <row r="15" ht="30" customHeight="1" spans="1:5">
      <c r="A15" s="30" t="s">
        <v>21</v>
      </c>
      <c r="B15" s="32" t="s">
        <v>22</v>
      </c>
      <c r="C15" s="34">
        <f>ROUND(C14/C6,0)</f>
        <v>21133</v>
      </c>
      <c r="D15" s="34"/>
      <c r="E15" s="34"/>
    </row>
    <row r="16" ht="30" customHeight="1" spans="1:5">
      <c r="A16" s="30"/>
      <c r="B16" s="32" t="s">
        <v>23</v>
      </c>
      <c r="C16" s="34" t="s">
        <v>24</v>
      </c>
      <c r="D16" s="34"/>
      <c r="E16" s="34"/>
    </row>
    <row r="17" ht="30" customHeight="1" spans="1:5">
      <c r="A17" s="30"/>
      <c r="B17" s="32" t="s">
        <v>25</v>
      </c>
      <c r="C17" s="34" t="s">
        <v>26</v>
      </c>
      <c r="D17" s="34"/>
      <c r="E17" s="34"/>
    </row>
    <row r="18" ht="30" customHeight="1" spans="1:5">
      <c r="A18" s="30" t="s">
        <v>27</v>
      </c>
      <c r="B18" s="40"/>
      <c r="C18" s="34">
        <f>C14</f>
        <v>14159</v>
      </c>
      <c r="D18" s="34"/>
      <c r="E18" s="34"/>
    </row>
    <row r="19" spans="1:5">
      <c r="A19" s="41" t="s">
        <v>28</v>
      </c>
      <c r="B19" s="42" t="s">
        <v>29</v>
      </c>
      <c r="C19" s="43" t="s">
        <v>30</v>
      </c>
      <c r="D19" s="44" t="s">
        <v>31</v>
      </c>
      <c r="E19" s="45"/>
    </row>
    <row r="20" spans="1:5">
      <c r="A20" s="41"/>
      <c r="B20" s="46"/>
      <c r="C20" s="43"/>
      <c r="D20" s="47"/>
      <c r="E20" s="48"/>
    </row>
    <row r="21" spans="1:5">
      <c r="A21" s="41"/>
      <c r="B21" s="46"/>
      <c r="C21" s="43"/>
      <c r="D21" s="47"/>
      <c r="E21" s="48"/>
    </row>
    <row r="22" ht="15" customHeight="1" spans="1:5">
      <c r="A22" s="41"/>
      <c r="B22" s="46"/>
      <c r="C22" s="43"/>
      <c r="D22" s="47"/>
      <c r="E22" s="48"/>
    </row>
    <row r="23" ht="30" customHeight="1" spans="1:5">
      <c r="A23" s="41"/>
      <c r="B23" s="49" t="s">
        <v>32</v>
      </c>
      <c r="C23" s="43"/>
      <c r="D23" s="50"/>
      <c r="E23" s="51"/>
    </row>
    <row r="24" ht="42" customHeight="1" spans="1:5">
      <c r="A24" s="41" t="s">
        <v>33</v>
      </c>
      <c r="B24" s="52" t="s">
        <v>34</v>
      </c>
      <c r="C24" s="53"/>
      <c r="D24" s="53"/>
      <c r="E24" s="54"/>
    </row>
    <row r="25" ht="42" customHeight="1" spans="1:5">
      <c r="A25" s="41"/>
      <c r="B25" s="55"/>
      <c r="C25" s="56"/>
      <c r="D25" s="56"/>
      <c r="E25" s="57"/>
    </row>
    <row r="26" spans="1:5">
      <c r="A26" s="41"/>
      <c r="B26" s="55"/>
      <c r="C26" s="58"/>
      <c r="D26" s="58"/>
      <c r="E26" s="57"/>
    </row>
    <row r="27" spans="1:5">
      <c r="A27" s="41"/>
      <c r="B27" s="59" t="s">
        <v>35</v>
      </c>
      <c r="C27" s="60"/>
      <c r="D27" s="60"/>
      <c r="E27" s="61"/>
    </row>
    <row r="28" ht="45.95" customHeight="1" spans="1:5">
      <c r="A28" s="62" t="s">
        <v>36</v>
      </c>
      <c r="B28" s="62"/>
      <c r="C28" s="62"/>
      <c r="D28" s="62"/>
      <c r="E28" s="62"/>
    </row>
  </sheetData>
  <mergeCells count="50">
    <mergeCell ref="A1:E1"/>
    <mergeCell ref="G1:J1"/>
    <mergeCell ref="A2:E2"/>
    <mergeCell ref="A3:B3"/>
    <mergeCell ref="C3:E3"/>
    <mergeCell ref="G3:H3"/>
    <mergeCell ref="I3:J3"/>
    <mergeCell ref="A4:B4"/>
    <mergeCell ref="C4:E4"/>
    <mergeCell ref="G4:H4"/>
    <mergeCell ref="I4:J4"/>
    <mergeCell ref="A5:B5"/>
    <mergeCell ref="C5:E5"/>
    <mergeCell ref="A6:B6"/>
    <mergeCell ref="C6:E6"/>
    <mergeCell ref="A7:B7"/>
    <mergeCell ref="C7:E7"/>
    <mergeCell ref="A8:B8"/>
    <mergeCell ref="C8:E8"/>
    <mergeCell ref="G8:J8"/>
    <mergeCell ref="A9:B9"/>
    <mergeCell ref="C9:E9"/>
    <mergeCell ref="G9:H9"/>
    <mergeCell ref="I9:J9"/>
    <mergeCell ref="A10:B10"/>
    <mergeCell ref="C10:E10"/>
    <mergeCell ref="G10:H10"/>
    <mergeCell ref="I10:J10"/>
    <mergeCell ref="A11:B11"/>
    <mergeCell ref="C11:E11"/>
    <mergeCell ref="A12:B12"/>
    <mergeCell ref="C12:E12"/>
    <mergeCell ref="A13:B13"/>
    <mergeCell ref="C13:E13"/>
    <mergeCell ref="A14:B14"/>
    <mergeCell ref="C14:E14"/>
    <mergeCell ref="C15:E15"/>
    <mergeCell ref="C16:E16"/>
    <mergeCell ref="C17:E17"/>
    <mergeCell ref="A18:B18"/>
    <mergeCell ref="C18:E18"/>
    <mergeCell ref="B27:E27"/>
    <mergeCell ref="A28:E28"/>
    <mergeCell ref="A15:A17"/>
    <mergeCell ref="A19:A23"/>
    <mergeCell ref="A24:A27"/>
    <mergeCell ref="B19:B22"/>
    <mergeCell ref="C19:C23"/>
    <mergeCell ref="D19:E23"/>
    <mergeCell ref="B24:E26"/>
  </mergeCells>
  <printOptions horizontalCentered="1"/>
  <pageMargins left="0.751388888888889" right="0.751388888888889" top="0.354166666666667" bottom="0.156944444444444" header="0.393055555555556" footer="0.236111111111111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5"/>
  <sheetViews>
    <sheetView zoomScale="85" zoomScaleNormal="85" topLeftCell="A6" workbookViewId="0">
      <selection activeCell="D14" sqref="D14"/>
    </sheetView>
  </sheetViews>
  <sheetFormatPr defaultColWidth="9" defaultRowHeight="13.5"/>
  <cols>
    <col min="1" max="1" width="5.125" customWidth="1"/>
    <col min="3" max="3" width="18.375" customWidth="1"/>
    <col min="4" max="4" width="4.75" customWidth="1"/>
    <col min="13" max="13" width="7.625" customWidth="1"/>
    <col min="14" max="14" width="6.875" customWidth="1"/>
    <col min="17" max="17" width="7.25" customWidth="1"/>
    <col min="18" max="18" width="6.625" customWidth="1"/>
  </cols>
  <sheetData>
    <row r="1" ht="27" spans="2:19">
      <c r="B1" s="1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7.5" customHeight="1" spans="2:19">
      <c r="B2" s="2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4.5" customHeight="1" spans="1:19">
      <c r="A3" s="3" t="s">
        <v>39</v>
      </c>
      <c r="B3" s="4" t="s">
        <v>40</v>
      </c>
      <c r="C3" s="4" t="s">
        <v>41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46</v>
      </c>
      <c r="I3" s="4"/>
      <c r="J3" s="4"/>
      <c r="K3" s="4"/>
      <c r="L3" s="4"/>
      <c r="M3" s="15" t="s">
        <v>47</v>
      </c>
      <c r="N3" s="15" t="s">
        <v>48</v>
      </c>
      <c r="O3" s="4" t="s">
        <v>49</v>
      </c>
      <c r="P3" s="4"/>
      <c r="Q3" s="15" t="s">
        <v>50</v>
      </c>
      <c r="R3" s="15" t="s">
        <v>51</v>
      </c>
      <c r="S3" s="4" t="s">
        <v>52</v>
      </c>
    </row>
    <row r="4" ht="45.75" customHeight="1" spans="1:19">
      <c r="A4" s="3"/>
      <c r="B4" s="4"/>
      <c r="C4" s="4"/>
      <c r="D4" s="4"/>
      <c r="E4" s="4"/>
      <c r="F4" s="4"/>
      <c r="G4" s="4"/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16"/>
      <c r="N4" s="16"/>
      <c r="O4" s="4" t="s">
        <v>58</v>
      </c>
      <c r="P4" s="4" t="s">
        <v>59</v>
      </c>
      <c r="Q4" s="16"/>
      <c r="R4" s="16"/>
      <c r="S4" s="4"/>
    </row>
    <row r="5" ht="37.5" customHeight="1" spans="1:19">
      <c r="A5" s="5">
        <v>1</v>
      </c>
      <c r="B5" s="6" t="s">
        <v>60</v>
      </c>
      <c r="C5" s="6"/>
      <c r="D5" s="6"/>
      <c r="E5" s="7"/>
      <c r="F5" s="6"/>
      <c r="G5" s="4"/>
      <c r="H5" s="6">
        <f>I5+J5+K5+L5</f>
        <v>5200</v>
      </c>
      <c r="I5" s="17">
        <v>1797</v>
      </c>
      <c r="J5" s="17">
        <v>523</v>
      </c>
      <c r="K5" s="17">
        <v>1780</v>
      </c>
      <c r="L5" s="17">
        <v>1100</v>
      </c>
      <c r="M5" s="17">
        <f>ROUND((K5+L5)/7*3*12,0)</f>
        <v>14811</v>
      </c>
      <c r="N5" s="17">
        <f>ROUND(M5/12*Q5,0)</f>
        <v>6171</v>
      </c>
      <c r="O5" s="4">
        <v>202105</v>
      </c>
      <c r="P5" s="6" t="s">
        <v>61</v>
      </c>
      <c r="Q5" s="6">
        <v>5</v>
      </c>
      <c r="R5" s="6">
        <f>ROUND(1/12*Q5,2)</f>
        <v>0.42</v>
      </c>
      <c r="S5" s="20" t="s">
        <v>62</v>
      </c>
    </row>
    <row r="6" ht="37.5" customHeight="1" spans="1:19">
      <c r="A6" s="5">
        <v>2</v>
      </c>
      <c r="B6" s="6" t="s">
        <v>63</v>
      </c>
      <c r="C6" s="6"/>
      <c r="D6" s="6"/>
      <c r="E6" s="7"/>
      <c r="F6" s="6"/>
      <c r="G6" s="4"/>
      <c r="H6" s="6">
        <f>I6+J6+K6+L6</f>
        <v>10976</v>
      </c>
      <c r="I6" s="17">
        <v>3405</v>
      </c>
      <c r="J6" s="17">
        <v>3513</v>
      </c>
      <c r="K6" s="17">
        <v>1780</v>
      </c>
      <c r="L6" s="17">
        <v>2278</v>
      </c>
      <c r="M6" s="17">
        <f>ROUND((K6+L6)/7*3*12,0)</f>
        <v>20870</v>
      </c>
      <c r="N6" s="17">
        <f>ROUND(M6/12*Q6,0)</f>
        <v>19131</v>
      </c>
      <c r="O6" s="4">
        <v>202111</v>
      </c>
      <c r="P6" s="4" t="s">
        <v>64</v>
      </c>
      <c r="Q6" s="4">
        <v>11</v>
      </c>
      <c r="R6" s="6">
        <f>ROUND(1/12*Q6,2)</f>
        <v>0.92</v>
      </c>
      <c r="S6" s="20" t="s">
        <v>65</v>
      </c>
    </row>
    <row r="7" ht="37.5" customHeight="1" spans="1:19">
      <c r="A7" s="5"/>
      <c r="B7" s="6"/>
      <c r="C7" s="6"/>
      <c r="D7" s="6"/>
      <c r="E7" s="7"/>
      <c r="F7" s="6"/>
      <c r="G7" s="8"/>
      <c r="H7" s="6"/>
      <c r="I7" s="7"/>
      <c r="J7" s="7"/>
      <c r="K7" s="7"/>
      <c r="L7" s="7"/>
      <c r="M7" s="7"/>
      <c r="N7" s="7"/>
      <c r="O7" s="6"/>
      <c r="P7" s="4"/>
      <c r="Q7" s="4"/>
      <c r="R7" s="4"/>
      <c r="S7" s="4"/>
    </row>
    <row r="8" ht="37.5" customHeight="1" spans="1:19">
      <c r="A8" s="5"/>
      <c r="B8" s="4"/>
      <c r="C8" s="6"/>
      <c r="D8" s="6"/>
      <c r="E8" s="7"/>
      <c r="F8" s="7"/>
      <c r="G8" s="8"/>
      <c r="H8" s="6"/>
      <c r="I8" s="7"/>
      <c r="J8" s="7"/>
      <c r="K8" s="7"/>
      <c r="L8" s="7"/>
      <c r="M8" s="7"/>
      <c r="N8" s="7"/>
      <c r="O8" s="4"/>
      <c r="P8" s="4"/>
      <c r="Q8" s="4"/>
      <c r="R8" s="4"/>
      <c r="S8" s="4"/>
    </row>
    <row r="9" ht="37.5" customHeight="1" spans="1:19">
      <c r="A9" s="5"/>
      <c r="B9" s="4"/>
      <c r="C9" s="7"/>
      <c r="D9" s="6"/>
      <c r="E9" s="7"/>
      <c r="F9" s="7"/>
      <c r="G9" s="8"/>
      <c r="H9" s="6"/>
      <c r="I9" s="7"/>
      <c r="J9" s="7"/>
      <c r="K9" s="7"/>
      <c r="L9" s="7"/>
      <c r="M9" s="7"/>
      <c r="N9" s="7"/>
      <c r="O9" s="7"/>
      <c r="P9" s="4"/>
      <c r="Q9" s="4"/>
      <c r="R9" s="4"/>
      <c r="S9" s="4"/>
    </row>
    <row r="10" ht="37.5" customHeight="1" spans="1:19">
      <c r="A10" s="5"/>
      <c r="B10" s="4"/>
      <c r="C10" s="7"/>
      <c r="D10" s="6"/>
      <c r="E10" s="7"/>
      <c r="F10" s="7"/>
      <c r="G10" s="8"/>
      <c r="H10" s="6"/>
      <c r="I10" s="7"/>
      <c r="J10" s="7"/>
      <c r="K10" s="7"/>
      <c r="L10" s="7"/>
      <c r="M10" s="7"/>
      <c r="N10" s="7"/>
      <c r="O10" s="7"/>
      <c r="P10" s="4"/>
      <c r="Q10" s="4"/>
      <c r="R10" s="4"/>
      <c r="S10" s="4"/>
    </row>
    <row r="11" ht="37.5" customHeight="1" spans="1:19">
      <c r="A11" s="5"/>
      <c r="B11" s="4"/>
      <c r="C11" s="7"/>
      <c r="D11" s="6"/>
      <c r="E11" s="7"/>
      <c r="F11" s="7"/>
      <c r="G11" s="8"/>
      <c r="H11" s="6"/>
      <c r="I11" s="7"/>
      <c r="J11" s="7"/>
      <c r="K11" s="7"/>
      <c r="L11" s="7"/>
      <c r="M11" s="7"/>
      <c r="N11" s="7"/>
      <c r="O11" s="7"/>
      <c r="P11" s="4"/>
      <c r="Q11" s="4"/>
      <c r="R11" s="4"/>
      <c r="S11" s="4"/>
    </row>
    <row r="12" ht="37.5" customHeight="1" spans="1:19">
      <c r="A12" s="5"/>
      <c r="B12" s="4"/>
      <c r="C12" s="7"/>
      <c r="D12" s="6"/>
      <c r="E12" s="7"/>
      <c r="F12" s="7"/>
      <c r="G12" s="8"/>
      <c r="H12" s="6"/>
      <c r="I12" s="7"/>
      <c r="J12" s="7"/>
      <c r="K12" s="7"/>
      <c r="L12" s="7"/>
      <c r="M12" s="7"/>
      <c r="N12" s="7"/>
      <c r="O12" s="7"/>
      <c r="P12" s="4"/>
      <c r="Q12" s="4"/>
      <c r="R12" s="4"/>
      <c r="S12" s="4"/>
    </row>
    <row r="13" ht="37.5" customHeight="1" spans="1:19">
      <c r="A13" s="5"/>
      <c r="B13" s="4"/>
      <c r="C13" s="7"/>
      <c r="D13" s="4"/>
      <c r="E13" s="7"/>
      <c r="F13" s="7"/>
      <c r="G13" s="8"/>
      <c r="H13" s="6"/>
      <c r="I13" s="7"/>
      <c r="J13" s="7"/>
      <c r="K13" s="7"/>
      <c r="L13" s="7"/>
      <c r="M13" s="7"/>
      <c r="N13" s="7"/>
      <c r="O13" s="7"/>
      <c r="P13" s="4"/>
      <c r="Q13" s="4"/>
      <c r="R13" s="4"/>
      <c r="S13" s="4"/>
    </row>
    <row r="14" ht="37.5" customHeight="1" spans="1:19">
      <c r="A14" s="9"/>
      <c r="B14" s="6" t="s">
        <v>66</v>
      </c>
      <c r="C14" s="6"/>
      <c r="D14" s="6"/>
      <c r="E14" s="6"/>
      <c r="F14" s="6"/>
      <c r="G14" s="6"/>
      <c r="H14" s="6">
        <f>SUM(H5:H13)</f>
        <v>16176</v>
      </c>
      <c r="I14" s="6">
        <f t="shared" ref="I14:S14" si="0">SUM(I5:I13)</f>
        <v>5202</v>
      </c>
      <c r="J14" s="6">
        <f t="shared" si="0"/>
        <v>4036</v>
      </c>
      <c r="K14" s="6">
        <f t="shared" si="0"/>
        <v>3560</v>
      </c>
      <c r="L14" s="6">
        <f t="shared" si="0"/>
        <v>3378</v>
      </c>
      <c r="M14" s="6">
        <f t="shared" si="0"/>
        <v>35681</v>
      </c>
      <c r="N14" s="6">
        <f t="shared" si="0"/>
        <v>25302</v>
      </c>
      <c r="O14" s="6"/>
      <c r="P14" s="6"/>
      <c r="Q14" s="6"/>
      <c r="R14" s="6">
        <f t="shared" si="0"/>
        <v>1.34</v>
      </c>
      <c r="S14" s="6"/>
    </row>
    <row r="15" ht="37.5" customHeight="1" spans="2:19">
      <c r="B15" s="2" t="s">
        <v>67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1"/>
      <c r="S15" s="2"/>
    </row>
    <row r="16" ht="3" customHeight="1" spans="2:19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2"/>
      <c r="S16" s="2"/>
    </row>
    <row r="17" ht="45.75" customHeight="1" spans="2:19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1"/>
    </row>
    <row r="18" ht="26.25" customHeight="1" spans="2:19">
      <c r="B18" s="2" t="s">
        <v>69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ht="36.75" customHeight="1" spans="1:19">
      <c r="A19" s="3" t="s">
        <v>39</v>
      </c>
      <c r="B19" s="4" t="s">
        <v>40</v>
      </c>
      <c r="C19" s="4" t="s">
        <v>41</v>
      </c>
      <c r="D19" s="4" t="s">
        <v>42</v>
      </c>
      <c r="E19" s="4" t="s">
        <v>43</v>
      </c>
      <c r="F19" s="4" t="s">
        <v>44</v>
      </c>
      <c r="G19" s="4" t="s">
        <v>45</v>
      </c>
      <c r="H19" s="4" t="s">
        <v>46</v>
      </c>
      <c r="I19" s="4"/>
      <c r="J19" s="4"/>
      <c r="K19" s="4"/>
      <c r="L19" s="4"/>
      <c r="M19" s="15" t="s">
        <v>47</v>
      </c>
      <c r="N19" s="15" t="s">
        <v>70</v>
      </c>
      <c r="O19" s="4" t="s">
        <v>49</v>
      </c>
      <c r="P19" s="4"/>
      <c r="Q19" s="15" t="s">
        <v>50</v>
      </c>
      <c r="R19" s="15" t="s">
        <v>51</v>
      </c>
      <c r="S19" s="4" t="s">
        <v>52</v>
      </c>
    </row>
    <row r="20" ht="32.25" customHeight="1" spans="1:19">
      <c r="A20" s="3"/>
      <c r="B20" s="4"/>
      <c r="C20" s="4"/>
      <c r="D20" s="4"/>
      <c r="E20" s="4"/>
      <c r="F20" s="4"/>
      <c r="G20" s="4"/>
      <c r="H20" s="4" t="s">
        <v>53</v>
      </c>
      <c r="I20" s="4" t="s">
        <v>54</v>
      </c>
      <c r="J20" s="4" t="s">
        <v>55</v>
      </c>
      <c r="K20" s="4" t="s">
        <v>56</v>
      </c>
      <c r="L20" s="4" t="s">
        <v>57</v>
      </c>
      <c r="M20" s="16"/>
      <c r="N20" s="16"/>
      <c r="O20" s="4" t="s">
        <v>58</v>
      </c>
      <c r="P20" s="4" t="s">
        <v>59</v>
      </c>
      <c r="Q20" s="16"/>
      <c r="R20" s="16"/>
      <c r="S20" s="4"/>
    </row>
    <row r="21" ht="37.5" customHeight="1" spans="1:19">
      <c r="A21" s="5">
        <v>1</v>
      </c>
      <c r="B21" s="6" t="s">
        <v>60</v>
      </c>
      <c r="C21" s="10"/>
      <c r="D21" s="10"/>
      <c r="E21" s="7"/>
      <c r="F21" s="6"/>
      <c r="G21" s="4"/>
      <c r="H21" s="6">
        <f>I21+J21+K21+L21</f>
        <v>5934</v>
      </c>
      <c r="I21" s="17">
        <v>1797</v>
      </c>
      <c r="J21" s="17">
        <v>887</v>
      </c>
      <c r="K21" s="17">
        <v>1780</v>
      </c>
      <c r="L21" s="17">
        <v>1470</v>
      </c>
      <c r="M21" s="17">
        <f>ROUND((K21+L21)/7*3*12,0)</f>
        <v>16714</v>
      </c>
      <c r="N21" s="17">
        <f>ROUND(M21/12*(12-Q21),0)</f>
        <v>11143</v>
      </c>
      <c r="O21" s="17">
        <v>2021.09</v>
      </c>
      <c r="P21" s="10" t="s">
        <v>71</v>
      </c>
      <c r="Q21" s="10">
        <v>4</v>
      </c>
      <c r="R21" s="6">
        <f>ROUND(1/12*(12-Q21),2)</f>
        <v>0.67</v>
      </c>
      <c r="S21" s="8" t="s">
        <v>72</v>
      </c>
    </row>
    <row r="22" ht="37.5" customHeight="1" spans="1:19">
      <c r="A22" s="5">
        <v>2</v>
      </c>
      <c r="B22" s="6"/>
      <c r="C22" s="10"/>
      <c r="D22" s="10"/>
      <c r="E22" s="7"/>
      <c r="F22" s="11"/>
      <c r="G22" s="4"/>
      <c r="H22" s="6"/>
      <c r="I22" s="17"/>
      <c r="J22" s="17"/>
      <c r="K22" s="17"/>
      <c r="L22" s="17"/>
      <c r="M22" s="17"/>
      <c r="N22" s="17"/>
      <c r="O22" s="17"/>
      <c r="P22" s="10"/>
      <c r="Q22" s="10"/>
      <c r="R22" s="6"/>
      <c r="S22" s="8"/>
    </row>
    <row r="23" ht="37.5" customHeight="1" spans="1:19">
      <c r="A23" s="5">
        <v>3</v>
      </c>
      <c r="B23" s="6"/>
      <c r="C23" s="6"/>
      <c r="D23" s="6"/>
      <c r="E23" s="7"/>
      <c r="F23" s="6"/>
      <c r="G23" s="8"/>
      <c r="H23" s="6"/>
      <c r="I23" s="17"/>
      <c r="J23" s="17"/>
      <c r="K23" s="17"/>
      <c r="L23" s="17"/>
      <c r="M23" s="17"/>
      <c r="N23" s="17"/>
      <c r="O23" s="17"/>
      <c r="P23" s="10"/>
      <c r="Q23" s="10"/>
      <c r="R23" s="6"/>
      <c r="S23" s="4"/>
    </row>
    <row r="24" ht="37.5" customHeight="1" spans="1:19">
      <c r="A24" s="5">
        <v>4</v>
      </c>
      <c r="B24" s="4"/>
      <c r="C24" s="6"/>
      <c r="D24" s="6"/>
      <c r="E24" s="7"/>
      <c r="F24" s="7"/>
      <c r="G24" s="8"/>
      <c r="H24" s="6"/>
      <c r="I24" s="17"/>
      <c r="J24" s="17"/>
      <c r="K24" s="17"/>
      <c r="L24" s="17"/>
      <c r="M24" s="17"/>
      <c r="N24" s="17"/>
      <c r="O24" s="17"/>
      <c r="P24" s="10"/>
      <c r="Q24" s="10"/>
      <c r="R24" s="6"/>
      <c r="S24" s="4"/>
    </row>
    <row r="25" ht="37.5" customHeight="1" spans="1:19">
      <c r="A25" s="5">
        <v>5</v>
      </c>
      <c r="B25" s="4"/>
      <c r="C25" s="7"/>
      <c r="D25" s="6"/>
      <c r="E25" s="7"/>
      <c r="F25" s="7"/>
      <c r="G25" s="8"/>
      <c r="H25" s="6"/>
      <c r="I25" s="7"/>
      <c r="J25" s="7"/>
      <c r="K25" s="7"/>
      <c r="L25" s="7"/>
      <c r="M25" s="7"/>
      <c r="N25" s="7"/>
      <c r="O25" s="7"/>
      <c r="P25" s="4"/>
      <c r="Q25" s="4"/>
      <c r="R25" s="4"/>
      <c r="S25" s="4"/>
    </row>
    <row r="26" ht="37.5" customHeight="1" spans="1:19">
      <c r="A26" s="5">
        <v>6</v>
      </c>
      <c r="B26" s="4"/>
      <c r="C26" s="7"/>
      <c r="D26" s="6"/>
      <c r="E26" s="7"/>
      <c r="F26" s="7"/>
      <c r="G26" s="8"/>
      <c r="H26" s="6"/>
      <c r="I26" s="7"/>
      <c r="J26" s="7"/>
      <c r="K26" s="7"/>
      <c r="L26" s="7"/>
      <c r="M26" s="7"/>
      <c r="N26" s="7"/>
      <c r="O26" s="7"/>
      <c r="P26" s="4"/>
      <c r="Q26" s="4"/>
      <c r="R26" s="4"/>
      <c r="S26" s="4"/>
    </row>
    <row r="27" ht="37.5" customHeight="1" spans="1:19">
      <c r="A27" s="5">
        <v>7</v>
      </c>
      <c r="B27" s="4"/>
      <c r="C27" s="7"/>
      <c r="D27" s="6"/>
      <c r="E27" s="7"/>
      <c r="F27" s="7"/>
      <c r="G27" s="8"/>
      <c r="H27" s="6"/>
      <c r="I27" s="7"/>
      <c r="J27" s="7"/>
      <c r="K27" s="7"/>
      <c r="L27" s="7"/>
      <c r="M27" s="7"/>
      <c r="N27" s="7"/>
      <c r="O27" s="7"/>
      <c r="P27" s="4"/>
      <c r="Q27" s="4"/>
      <c r="R27" s="4"/>
      <c r="S27" s="4"/>
    </row>
    <row r="28" ht="37.5" customHeight="1" spans="1:19">
      <c r="A28" s="5">
        <v>8</v>
      </c>
      <c r="B28" s="4"/>
      <c r="C28" s="7"/>
      <c r="D28" s="4"/>
      <c r="E28" s="7"/>
      <c r="F28" s="7"/>
      <c r="G28" s="8"/>
      <c r="H28" s="6"/>
      <c r="I28" s="7"/>
      <c r="J28" s="7"/>
      <c r="K28" s="7"/>
      <c r="L28" s="7"/>
      <c r="M28" s="7"/>
      <c r="N28" s="7"/>
      <c r="O28" s="7"/>
      <c r="P28" s="4"/>
      <c r="Q28" s="4"/>
      <c r="R28" s="4"/>
      <c r="S28" s="4"/>
    </row>
    <row r="29" ht="37.5" customHeight="1" spans="1:19">
      <c r="A29" s="5">
        <v>9</v>
      </c>
      <c r="B29" s="12"/>
      <c r="C29" s="13"/>
      <c r="D29" s="4"/>
      <c r="E29" s="7"/>
      <c r="F29" s="7"/>
      <c r="G29" s="8"/>
      <c r="H29" s="6"/>
      <c r="I29" s="7"/>
      <c r="J29" s="7"/>
      <c r="K29" s="7"/>
      <c r="L29" s="7"/>
      <c r="M29" s="7"/>
      <c r="N29" s="7"/>
      <c r="O29" s="18"/>
      <c r="P29" s="4"/>
      <c r="Q29" s="4"/>
      <c r="R29" s="4"/>
      <c r="S29" s="4"/>
    </row>
    <row r="30" ht="37.5" customHeight="1" spans="1:19">
      <c r="A30" s="5">
        <v>10</v>
      </c>
      <c r="B30" s="12"/>
      <c r="C30" s="12"/>
      <c r="D30" s="12"/>
      <c r="E30" s="14"/>
      <c r="F30" s="14"/>
      <c r="G30" s="4"/>
      <c r="H30" s="13"/>
      <c r="I30" s="19"/>
      <c r="J30" s="19"/>
      <c r="K30" s="19"/>
      <c r="L30" s="19"/>
      <c r="M30" s="19"/>
      <c r="N30" s="19"/>
      <c r="O30" s="14"/>
      <c r="P30" s="12"/>
      <c r="Q30" s="12"/>
      <c r="R30" s="4"/>
      <c r="S30" s="23"/>
    </row>
    <row r="31" ht="37.5" customHeight="1" spans="1:19">
      <c r="A31" s="9"/>
      <c r="B31" s="6" t="s">
        <v>66</v>
      </c>
      <c r="C31" s="6"/>
      <c r="D31" s="6"/>
      <c r="E31" s="6"/>
      <c r="F31" s="6"/>
      <c r="G31" s="6"/>
      <c r="H31" s="6">
        <f>SUM(H21:H30)</f>
        <v>5934</v>
      </c>
      <c r="I31" s="6">
        <f t="shared" ref="I31:R31" si="1">SUM(I21:I30)</f>
        <v>1797</v>
      </c>
      <c r="J31" s="6">
        <f t="shared" si="1"/>
        <v>887</v>
      </c>
      <c r="K31" s="6">
        <f t="shared" si="1"/>
        <v>1780</v>
      </c>
      <c r="L31" s="6">
        <f t="shared" si="1"/>
        <v>1470</v>
      </c>
      <c r="M31" s="6">
        <f t="shared" si="1"/>
        <v>16714</v>
      </c>
      <c r="N31" s="6">
        <f t="shared" si="1"/>
        <v>11143</v>
      </c>
      <c r="O31" s="6"/>
      <c r="P31" s="6"/>
      <c r="Q31" s="6"/>
      <c r="R31" s="6">
        <f t="shared" si="1"/>
        <v>0.67</v>
      </c>
      <c r="S31" s="6"/>
    </row>
    <row r="32" ht="37.5" customHeight="1" spans="2:19">
      <c r="B32" s="2" t="s">
        <v>67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2"/>
    </row>
    <row r="33" ht="37.5" customHeight="1" spans="18:18">
      <c r="R33" s="24"/>
    </row>
    <row r="35" ht="14.25" spans="18:18">
      <c r="R35" s="2"/>
    </row>
  </sheetData>
  <mergeCells count="34">
    <mergeCell ref="B1:S1"/>
    <mergeCell ref="B2:S2"/>
    <mergeCell ref="H3:L3"/>
    <mergeCell ref="O3:P3"/>
    <mergeCell ref="B15:S15"/>
    <mergeCell ref="B17:S17"/>
    <mergeCell ref="B18:S18"/>
    <mergeCell ref="H19:L19"/>
    <mergeCell ref="O19:P19"/>
    <mergeCell ref="B32:S32"/>
    <mergeCell ref="A3:A4"/>
    <mergeCell ref="A19:A20"/>
    <mergeCell ref="B3:B4"/>
    <mergeCell ref="B19:B20"/>
    <mergeCell ref="C3:C4"/>
    <mergeCell ref="C19:C20"/>
    <mergeCell ref="D3:D4"/>
    <mergeCell ref="D19:D20"/>
    <mergeCell ref="E3:E4"/>
    <mergeCell ref="E19:E20"/>
    <mergeCell ref="F3:F4"/>
    <mergeCell ref="F19:F20"/>
    <mergeCell ref="G3:G4"/>
    <mergeCell ref="G19:G20"/>
    <mergeCell ref="M3:M4"/>
    <mergeCell ref="M19:M20"/>
    <mergeCell ref="N3:N4"/>
    <mergeCell ref="N19:N20"/>
    <mergeCell ref="Q3:Q4"/>
    <mergeCell ref="Q19:Q20"/>
    <mergeCell ref="R3:R4"/>
    <mergeCell ref="R19:R20"/>
    <mergeCell ref="S3:S4"/>
    <mergeCell ref="S19:S20"/>
  </mergeCells>
  <printOptions horizontalCentered="1"/>
  <pageMargins left="0.708333333333333" right="0.708333333333333" top="0.798611111111111" bottom="0.747916666666667" header="0.314583333333333" footer="0.314583333333333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常州市金坛区事业单位奖励性绩效工资总额审批表</vt:lpstr>
      <vt:lpstr>常州市金坛区教育系统事业单位工作人员增减花名册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show</cp:lastModifiedBy>
  <dcterms:created xsi:type="dcterms:W3CDTF">2021-12-27T07:17:00Z</dcterms:created>
  <cp:lastPrinted>2021-12-29T08:54:00Z</cp:lastPrinted>
  <dcterms:modified xsi:type="dcterms:W3CDTF">2022-01-04T02:49:02Z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2C95A0177CE748779A9E87EEE06B4CFC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